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9200" windowHeight="12105" activeTab="0"/>
  </bookViews>
  <sheets>
    <sheet name="takvim" sheetId="1" r:id="rId1"/>
  </sheets>
  <definedNames>
    <definedName name="byil">'takvim'!$I$3</definedName>
    <definedName name="hata">'takvim'!$K$6</definedName>
  </definedNames>
  <calcPr fullCalcOnLoad="1"/>
</workbook>
</file>

<file path=xl/sharedStrings.xml><?xml version="1.0" encoding="utf-8"?>
<sst xmlns="http://schemas.openxmlformats.org/spreadsheetml/2006/main" count="42" uniqueCount="21">
  <si>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</si>
  <si>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</si>
  <si>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</si>
  <si>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</si>
  <si>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</si>
  <si>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</si>
  <si>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</si>
  <si>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</si>
  <si>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</si>
  <si>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KASIM</t>
  </si>
  <si>
    <t>ARALIK</t>
  </si>
  <si>
    <t>Sal</t>
  </si>
  <si>
    <t>Pzt</t>
  </si>
  <si>
    <t>Çar</t>
  </si>
  <si>
    <t>Per</t>
  </si>
  <si>
    <t>Cum</t>
  </si>
  <si>
    <t>Cmt</t>
  </si>
  <si>
    <t>Paz</t>
  </si>
  <si>
    <t>EKİM</t>
  </si>
  <si>
    <t>YIL :</t>
  </si>
  <si>
    <t>YILLIK TAKVİM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</si>
</sst>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&quot; TL&quot;;\-#,##0&quot; TL&quot;"/>
    <numFmt numFmtId="165" formatCode="#,##0&quot; TL&quot;;[Red]\-#,##0&quot; TL&quot;"/>
    <numFmt numFmtId="166" formatCode="#,##0.00&quot; TL&quot;;\-#,##0.00&quot; TL&quot;"/>
    <numFmt numFmtId="167" formatCode="#,##0.00&quot; TL&quot;;[Red]\-#,##0.00&quot; TL&quot;"/>
    <numFmt numFmtId="168" formatCode="_-* #,##0&quot; TL&quot;_-;\-* #,##0&quot; TL&quot;_-;_-* &quot;-&quot;&quot; TL&quot;_-;_-@_-"/>
    <numFmt numFmtId="169" formatCode="_-* #,##0_ _T_L_-;\-* #,##0_ _T_L_-;_-* &quot;-&quot;_ _T_L_-;_-@_-"/>
    <numFmt numFmtId="170" formatCode="_-* #,##0.00&quot; TL&quot;_-;\-* #,##0.00&quot; TL&quot;_-;_-* &quot;-&quot;??&quot; TL&quot;_-;_-@_-"/>
    <numFmt numFmtId="171" formatCode="_-* #,##0.00_ _T_L_-;\-* #,##0.00_ _T_L_-;_-* &quot;-&quot;??_ _T_L_-;_-@_-"/>
  </numFmts>
  <fonts count="10">
    <font>
      <sz val="10"/>
      <name val="Arial Tur"/>
      <family val="0"/>
    </font>
    <font>
      <sz val="12"/>
      <name val="Arial Tur"/>
      <family val="0"/>
    </font>
    <font>
      <sz val="12"/>
      <color indexed="9"/>
      <name val="Arial Tur"/>
      <family val="0"/>
    </font>
    <font>
      <b/>
      <sz val="12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color indexed="18"/>
      <name val="Arial Tur"/>
      <family val="0"/>
    </font>
    <font>
      <b/>
      <sz val="16"/>
      <color indexed="9"/>
      <name val="Times New Roman Tur"/>
      <family val="1"/>
    </font>
    <font>
      <b/>
      <sz val="12"/>
      <color indexed="9"/>
      <name val="Arial Tur"/>
      <family val="0"/>
    </font>
    <font>
      <b/>
      <sz val="12"/>
      <color indexed="8"/>
      <name val="Arial Tu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2" borderId="3" xfId="0" applyFont="1" applyFill="1" applyBorder="1" applyAlignment="1" applyProtection="1">
      <alignment/>
      <protection locked="0"/>
    </xf>
    <xf numFmtId="0" fontId="6" fillId="2" borderId="3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4" fillId="2" borderId="0" xfId="18" applyFill="1" applyAlignment="1">
      <alignment horizontal="left"/>
    </xf>
    <xf numFmtId="0" fontId="4" fillId="2" borderId="0" xfId="18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dxfs count="3">
    <dxf>
      <font>
        <color rgb="FFFFFF00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00008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showGridLines="0" showRowColHeaders="0" showZeros="0" tabSelected="1" showOutlineSymbols="0" zoomScale="75" zoomScaleNormal="75" workbookViewId="0" topLeftCell="A1">
      <selection activeCell="AE24" sqref="AE24"/>
    </sheetView>
  </sheetViews>
  <sheetFormatPr defaultColWidth="9.00390625" defaultRowHeight="12.75"/>
  <cols>
    <col min="1" max="1" width="4.875" style="0" bestFit="1" customWidth="1"/>
    <col min="2" max="2" width="1.37890625" style="0" customWidth="1"/>
    <col min="3" max="8" width="3.875" style="0" customWidth="1"/>
    <col min="9" max="9" width="6.625" style="0" bestFit="1" customWidth="1"/>
    <col min="10" max="15" width="3.875" style="0" customWidth="1"/>
    <col min="16" max="16" width="6.375" style="0" customWidth="1"/>
    <col min="17" max="22" width="3.875" style="0" customWidth="1"/>
    <col min="23" max="23" width="3.00390625" style="0" customWidth="1"/>
    <col min="24" max="16384" width="8.75390625" style="0" customWidth="1"/>
  </cols>
  <sheetData>
    <row r="1" spans="1:23" ht="21" thickBot="1">
      <c r="A1" s="1"/>
      <c r="B1" s="1"/>
      <c r="C1" s="15" t="s">
        <v>20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7"/>
      <c r="W1" s="1"/>
    </row>
    <row r="2" spans="1:2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7"/>
      <c r="O2" s="2"/>
      <c r="P2" s="2"/>
      <c r="Q2" s="2"/>
      <c r="R2" s="2"/>
      <c r="S2" s="2"/>
      <c r="T2" s="2"/>
      <c r="U2" s="2"/>
      <c r="V2" s="2"/>
      <c r="W2" s="2"/>
    </row>
    <row r="3" spans="1:23" ht="15.75">
      <c r="A3" s="2"/>
      <c r="B3" s="2"/>
      <c r="C3" s="2"/>
      <c r="D3" s="2"/>
      <c r="E3" s="2"/>
      <c r="F3" s="2"/>
      <c r="G3" s="5" t="s">
        <v>19</v>
      </c>
      <c r="H3" s="6"/>
      <c r="I3" s="10">
        <v>2012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"/>
    </row>
    <row r="5" spans="1:23" ht="15.75">
      <c r="A5" s="8"/>
      <c r="B5" s="8"/>
      <c r="C5" s="2"/>
      <c r="D5" s="4" t="s">
        <v>0</v>
      </c>
      <c r="E5" s="2"/>
      <c r="F5" s="2"/>
      <c r="G5" s="2"/>
      <c r="H5" s="2"/>
      <c r="I5" s="2"/>
      <c r="J5" s="2"/>
      <c r="K5" s="4" t="s">
        <v>1</v>
      </c>
      <c r="L5" s="2"/>
      <c r="M5" s="2"/>
      <c r="N5" s="2"/>
      <c r="O5" s="2"/>
      <c r="P5" s="2"/>
      <c r="Q5" s="2"/>
      <c r="R5" s="4" t="s">
        <v>2</v>
      </c>
      <c r="S5" s="2"/>
      <c r="T5" s="2"/>
      <c r="U5" s="2"/>
      <c r="V5" s="2"/>
      <c r="W5" s="1"/>
    </row>
    <row r="6" spans="1:23" ht="5.25" customHeight="1">
      <c r="A6" s="9"/>
      <c r="B6" s="9"/>
      <c r="C6" s="3">
        <f>WEEKDAY("1/1/"&amp;byil,2)</f>
        <v>7</v>
      </c>
      <c r="D6" s="2"/>
      <c r="E6" s="2"/>
      <c r="F6" s="2"/>
      <c r="G6" s="2"/>
      <c r="H6" s="2"/>
      <c r="I6" s="2"/>
      <c r="J6" s="3">
        <f>WEEKDAY("1/2/"&amp;byil,2)</f>
        <v>3</v>
      </c>
      <c r="K6" s="3">
        <f>WEEKDAY("29/2/"&amp;byil,2)</f>
        <v>3</v>
      </c>
      <c r="L6" s="2"/>
      <c r="M6" s="2"/>
      <c r="N6" s="2"/>
      <c r="O6" s="2"/>
      <c r="P6" s="2"/>
      <c r="Q6" s="3">
        <f>WEEKDAY("1/3/"&amp;byil,2)</f>
        <v>4</v>
      </c>
      <c r="R6" s="2"/>
      <c r="S6" s="2"/>
      <c r="T6" s="2"/>
      <c r="U6" s="2"/>
      <c r="V6" s="2"/>
      <c r="W6" s="1"/>
    </row>
    <row r="7" spans="1:23" ht="15.75">
      <c r="A7" s="9" t="s">
        <v>12</v>
      </c>
      <c r="B7" s="9"/>
      <c r="C7" s="11">
        <f>IF(C6=1,1,0)</f>
        <v>0</v>
      </c>
      <c r="D7" s="11">
        <f>C13+1</f>
        <v>2</v>
      </c>
      <c r="E7" s="11">
        <f aca="true" t="shared" si="0" ref="E7:E13">D7+7</f>
        <v>9</v>
      </c>
      <c r="F7" s="11">
        <f>D7+14</f>
        <v>16</v>
      </c>
      <c r="G7" s="11">
        <f>D7+21</f>
        <v>23</v>
      </c>
      <c r="H7" s="11">
        <f>IF(D7+28&gt;31,"",D7+28)</f>
        <v>30</v>
      </c>
      <c r="I7" s="2"/>
      <c r="J7" s="11">
        <f>IF(J6=1,1,0)</f>
        <v>0</v>
      </c>
      <c r="K7" s="11">
        <f>J13+1</f>
        <v>6</v>
      </c>
      <c r="L7" s="11">
        <f>K7+7</f>
        <v>13</v>
      </c>
      <c r="M7" s="11">
        <f>L7+7</f>
        <v>20</v>
      </c>
      <c r="N7" s="11">
        <f>IF(M7+7&gt;29,"",IF(AND(M7+7=29,ISERR(hata)),"",M7+7))</f>
        <v>27</v>
      </c>
      <c r="O7" s="2"/>
      <c r="P7" s="2"/>
      <c r="Q7" s="11">
        <f>IF(Q6=1,1,0)</f>
        <v>0</v>
      </c>
      <c r="R7" s="11">
        <f>Q13+1</f>
        <v>5</v>
      </c>
      <c r="S7" s="11">
        <f aca="true" t="shared" si="1" ref="S7:S13">R7+7</f>
        <v>12</v>
      </c>
      <c r="T7" s="11"/>
      <c r="U7" s="11">
        <f>R7+21</f>
        <v>26</v>
      </c>
      <c r="V7" s="11">
        <f>IF(R7+28&gt;31,"",R7+28)</f>
      </c>
      <c r="W7" s="1"/>
    </row>
    <row r="8" spans="1:23" ht="15.75">
      <c r="A8" s="9" t="s">
        <v>11</v>
      </c>
      <c r="B8" s="9"/>
      <c r="C8" s="11">
        <f>IF(C7&gt;0,C7+1,IF(C$6=2,1,0))</f>
        <v>0</v>
      </c>
      <c r="D8" s="11">
        <f aca="true" t="shared" si="2" ref="D8:D13">D7+1</f>
        <v>3</v>
      </c>
      <c r="E8" s="11">
        <f t="shared" si="0"/>
        <v>10</v>
      </c>
      <c r="F8" s="11">
        <f aca="true" t="shared" si="3" ref="F8:F13">D8+14</f>
        <v>17</v>
      </c>
      <c r="G8" s="11">
        <f>D8+21</f>
        <v>24</v>
      </c>
      <c r="H8" s="11">
        <f>IF(D8+28&gt;31,"",D8+28)</f>
        <v>31</v>
      </c>
      <c r="I8" s="2"/>
      <c r="J8" s="11">
        <f>IF(J7&gt;0,J7+1,IF(J$6=2,1,0))</f>
        <v>0</v>
      </c>
      <c r="K8" s="11">
        <f aca="true" t="shared" si="4" ref="K8:K13">K7+1</f>
        <v>7</v>
      </c>
      <c r="L8" s="11">
        <f aca="true" t="shared" si="5" ref="L8:M13">K8+7</f>
        <v>14</v>
      </c>
      <c r="M8" s="11">
        <f t="shared" si="5"/>
        <v>21</v>
      </c>
      <c r="N8" s="11">
        <f aca="true" t="shared" si="6" ref="N8:N13">IF(M8+7&gt;29,"",IF(AND(M8+7=29,ISERR(hata)),"",M8+7))</f>
        <v>28</v>
      </c>
      <c r="O8" s="2"/>
      <c r="P8" s="2"/>
      <c r="Q8" s="11">
        <f>IF(Q7&gt;0,Q7+1,IF(Q$6=2,1,0))</f>
        <v>0</v>
      </c>
      <c r="R8" s="11">
        <f aca="true" t="shared" si="7" ref="R8:R13">R7+1</f>
        <v>6</v>
      </c>
      <c r="S8" s="11">
        <f t="shared" si="1"/>
        <v>13</v>
      </c>
      <c r="T8" s="11">
        <f aca="true" t="shared" si="8" ref="T8:T13">R8+14</f>
        <v>20</v>
      </c>
      <c r="U8" s="11">
        <f>R8+21</f>
        <v>27</v>
      </c>
      <c r="V8" s="11">
        <f>IF(R8+28&gt;31,"",R8+28)</f>
      </c>
      <c r="W8" s="1"/>
    </row>
    <row r="9" spans="1:23" ht="15.75">
      <c r="A9" s="9" t="s">
        <v>13</v>
      </c>
      <c r="B9" s="9"/>
      <c r="C9" s="11">
        <f>IF(C8&gt;0,C8+1,IF(C$6=3,1,0))</f>
        <v>0</v>
      </c>
      <c r="D9" s="11">
        <f t="shared" si="2"/>
        <v>4</v>
      </c>
      <c r="E9" s="11">
        <f t="shared" si="0"/>
        <v>11</v>
      </c>
      <c r="F9" s="11">
        <f t="shared" si="3"/>
        <v>18</v>
      </c>
      <c r="G9" s="11">
        <f>D9+21</f>
        <v>25</v>
      </c>
      <c r="H9" s="11"/>
      <c r="I9" s="2"/>
      <c r="J9" s="11">
        <f>IF(J8&gt;0,J8+1,IF(J$6=3,1,0))</f>
        <v>1</v>
      </c>
      <c r="K9" s="11">
        <f t="shared" si="4"/>
        <v>8</v>
      </c>
      <c r="L9" s="11">
        <f t="shared" si="5"/>
        <v>15</v>
      </c>
      <c r="M9" s="11">
        <f t="shared" si="5"/>
        <v>22</v>
      </c>
      <c r="N9" s="11">
        <f t="shared" si="6"/>
        <v>29</v>
      </c>
      <c r="O9" s="2"/>
      <c r="P9" s="2"/>
      <c r="Q9" s="11">
        <f>IF(Q8&gt;0,Q8+1,IF(Q$6=3,1,0))</f>
        <v>0</v>
      </c>
      <c r="R9" s="11">
        <f t="shared" si="7"/>
        <v>7</v>
      </c>
      <c r="S9" s="11">
        <f t="shared" si="1"/>
        <v>14</v>
      </c>
      <c r="T9" s="11">
        <f t="shared" si="8"/>
        <v>21</v>
      </c>
      <c r="U9" s="11">
        <f>R9+21</f>
        <v>28</v>
      </c>
      <c r="V9" s="11"/>
      <c r="W9" s="1"/>
    </row>
    <row r="10" spans="1:23" ht="15.75">
      <c r="A10" s="9" t="s">
        <v>14</v>
      </c>
      <c r="B10" s="9"/>
      <c r="C10" s="11">
        <f>IF(C9&gt;0,C9+1,IF(C$6=4,1,0))</f>
        <v>0</v>
      </c>
      <c r="D10" s="11">
        <f t="shared" si="2"/>
        <v>5</v>
      </c>
      <c r="E10" s="11">
        <f t="shared" si="0"/>
        <v>12</v>
      </c>
      <c r="F10" s="11">
        <f t="shared" si="3"/>
        <v>19</v>
      </c>
      <c r="G10" s="11">
        <f>IF(D10+21&gt;31,"",D10+21)</f>
        <v>26</v>
      </c>
      <c r="H10" s="11"/>
      <c r="I10" s="2"/>
      <c r="J10" s="11">
        <f>IF(J9&gt;0,J9+1,IF(J$6=4,1,0))</f>
        <v>2</v>
      </c>
      <c r="K10" s="11">
        <f t="shared" si="4"/>
        <v>9</v>
      </c>
      <c r="L10" s="11">
        <f t="shared" si="5"/>
        <v>16</v>
      </c>
      <c r="M10" s="11">
        <f t="shared" si="5"/>
        <v>23</v>
      </c>
      <c r="N10" s="11">
        <f t="shared" si="6"/>
      </c>
      <c r="O10" s="2"/>
      <c r="P10" s="2"/>
      <c r="Q10" s="11">
        <f>IF(Q9&gt;0,Q9+1,IF(Q$6=4,1,0))</f>
        <v>1</v>
      </c>
      <c r="R10" s="11">
        <f t="shared" si="7"/>
        <v>8</v>
      </c>
      <c r="S10" s="11">
        <f t="shared" si="1"/>
        <v>15</v>
      </c>
      <c r="T10" s="11">
        <f t="shared" si="8"/>
        <v>22</v>
      </c>
      <c r="U10" s="11">
        <f>IF(R10+21&gt;31,"",R10+21)</f>
        <v>29</v>
      </c>
      <c r="V10" s="11"/>
      <c r="W10" s="1"/>
    </row>
    <row r="11" spans="1:23" ht="15.75">
      <c r="A11" s="9" t="s">
        <v>15</v>
      </c>
      <c r="B11" s="9"/>
      <c r="C11" s="11">
        <f>IF(C10&gt;0,C10+1,IF(C$6=5,1,0))</f>
        <v>0</v>
      </c>
      <c r="D11" s="11">
        <f t="shared" si="2"/>
        <v>6</v>
      </c>
      <c r="E11" s="11">
        <f t="shared" si="0"/>
        <v>13</v>
      </c>
      <c r="F11" s="11">
        <f t="shared" si="3"/>
        <v>20</v>
      </c>
      <c r="G11" s="11">
        <f>IF(D11+21&gt;31,"",D11+21)</f>
        <v>27</v>
      </c>
      <c r="H11" s="11"/>
      <c r="I11" s="2"/>
      <c r="J11" s="11">
        <f>IF(J10&gt;0,J10+1,IF(J$6=5,1,0))</f>
        <v>3</v>
      </c>
      <c r="K11" s="11">
        <f t="shared" si="4"/>
        <v>10</v>
      </c>
      <c r="L11" s="11">
        <f t="shared" si="5"/>
        <v>17</v>
      </c>
      <c r="M11" s="11">
        <f t="shared" si="5"/>
        <v>24</v>
      </c>
      <c r="N11" s="11">
        <f t="shared" si="6"/>
      </c>
      <c r="O11" s="2"/>
      <c r="P11" s="2"/>
      <c r="Q11" s="11">
        <f>IF(Q10&gt;0,Q10+1,IF(Q$6=5,1,0))</f>
        <v>2</v>
      </c>
      <c r="R11" s="11">
        <f t="shared" si="7"/>
        <v>9</v>
      </c>
      <c r="S11" s="11">
        <f t="shared" si="1"/>
        <v>16</v>
      </c>
      <c r="T11" s="11">
        <f t="shared" si="8"/>
        <v>23</v>
      </c>
      <c r="U11" s="11">
        <f>IF(R11+21&gt;31,"",R11+21)</f>
        <v>30</v>
      </c>
      <c r="V11" s="11"/>
      <c r="W11" s="1"/>
    </row>
    <row r="12" spans="1:23" ht="15.75">
      <c r="A12" s="9" t="s">
        <v>16</v>
      </c>
      <c r="B12" s="9"/>
      <c r="C12" s="13">
        <f>IF(C11&gt;0,C11+1,IF(C$6=6,1,0))</f>
        <v>0</v>
      </c>
      <c r="D12" s="13">
        <f t="shared" si="2"/>
        <v>7</v>
      </c>
      <c r="E12" s="13">
        <f t="shared" si="0"/>
        <v>14</v>
      </c>
      <c r="F12" s="13">
        <f t="shared" si="3"/>
        <v>21</v>
      </c>
      <c r="G12" s="13">
        <f>IF(D12+21&gt;31,"",D12+21)</f>
        <v>28</v>
      </c>
      <c r="H12" s="13"/>
      <c r="I12" s="2"/>
      <c r="J12" s="14">
        <f>IF(J11&gt;0,J11+1,IF(J$6=6,1,0))</f>
        <v>4</v>
      </c>
      <c r="K12" s="14">
        <f t="shared" si="4"/>
        <v>11</v>
      </c>
      <c r="L12" s="14">
        <f t="shared" si="5"/>
        <v>18</v>
      </c>
      <c r="M12" s="14">
        <f t="shared" si="5"/>
        <v>25</v>
      </c>
      <c r="N12" s="14">
        <f t="shared" si="6"/>
      </c>
      <c r="O12" s="2"/>
      <c r="P12" s="2"/>
      <c r="Q12" s="13">
        <f>IF(Q11&gt;0,Q11+1,IF(Q$6=6,1,0))</f>
        <v>3</v>
      </c>
      <c r="R12" s="13">
        <f t="shared" si="7"/>
        <v>10</v>
      </c>
      <c r="S12" s="13">
        <f t="shared" si="1"/>
        <v>17</v>
      </c>
      <c r="T12" s="13">
        <f t="shared" si="8"/>
        <v>24</v>
      </c>
      <c r="U12" s="13">
        <f>IF(R12+21&gt;31,"",R12+21)</f>
        <v>31</v>
      </c>
      <c r="V12" s="13"/>
      <c r="W12" s="1"/>
    </row>
    <row r="13" spans="1:23" ht="15.75">
      <c r="A13" s="9" t="s">
        <v>17</v>
      </c>
      <c r="B13" s="9"/>
      <c r="C13" s="12">
        <f>IF(C12&gt;0,C12+1,IF(C$6=7,1,0))</f>
        <v>1</v>
      </c>
      <c r="D13" s="13">
        <f t="shared" si="2"/>
        <v>8</v>
      </c>
      <c r="E13" s="13">
        <f t="shared" si="0"/>
        <v>15</v>
      </c>
      <c r="F13" s="13">
        <f t="shared" si="3"/>
        <v>22</v>
      </c>
      <c r="G13" s="13">
        <f>IF(D13+21&gt;31,"",D13+21)</f>
        <v>29</v>
      </c>
      <c r="H13" s="13"/>
      <c r="I13" s="2"/>
      <c r="J13" s="14">
        <f>IF(J12&gt;0,J12+1,IF(J$6=7,1,0))</f>
        <v>5</v>
      </c>
      <c r="K13" s="14">
        <f t="shared" si="4"/>
        <v>12</v>
      </c>
      <c r="L13" s="14">
        <f t="shared" si="5"/>
        <v>19</v>
      </c>
      <c r="M13" s="14">
        <f t="shared" si="5"/>
        <v>26</v>
      </c>
      <c r="N13" s="14">
        <f t="shared" si="6"/>
      </c>
      <c r="O13" s="2"/>
      <c r="P13" s="2"/>
      <c r="Q13" s="13">
        <f>IF(Q12&gt;0,Q12+1,IF(Q$6=7,1,0))</f>
        <v>4</v>
      </c>
      <c r="R13" s="13">
        <f t="shared" si="7"/>
        <v>11</v>
      </c>
      <c r="S13" s="13">
        <f t="shared" si="1"/>
        <v>18</v>
      </c>
      <c r="T13" s="13">
        <f t="shared" si="8"/>
        <v>25</v>
      </c>
      <c r="U13" s="13">
        <f>IF(R13+21&gt;31,"",R13+21)</f>
      </c>
      <c r="V13" s="13"/>
      <c r="W13" s="1"/>
    </row>
    <row r="14" spans="1:23" ht="25.5" customHeight="1">
      <c r="A14" s="9"/>
      <c r="B14" s="9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1"/>
    </row>
    <row r="15" spans="1:23" ht="15.75">
      <c r="A15" s="9"/>
      <c r="B15" s="9"/>
      <c r="C15" s="2"/>
      <c r="D15" s="4" t="s">
        <v>3</v>
      </c>
      <c r="E15" s="2"/>
      <c r="F15" s="2"/>
      <c r="G15" s="2"/>
      <c r="H15" s="2"/>
      <c r="I15" s="2"/>
      <c r="J15" s="2"/>
      <c r="K15" s="4" t="s">
        <v>4</v>
      </c>
      <c r="L15" s="2"/>
      <c r="M15" s="2"/>
      <c r="N15" s="2"/>
      <c r="O15" s="2"/>
      <c r="P15" s="2"/>
      <c r="Q15" s="2"/>
      <c r="R15" s="4" t="s">
        <v>5</v>
      </c>
      <c r="S15" s="2"/>
      <c r="T15" s="2"/>
      <c r="U15" s="2"/>
      <c r="V15" s="2"/>
      <c r="W15" s="1"/>
    </row>
    <row r="16" spans="1:23" ht="7.5" customHeight="1">
      <c r="A16" s="9"/>
      <c r="B16" s="9"/>
      <c r="C16" s="3">
        <f>WEEKDAY("1/4/"&amp;byil,2)</f>
        <v>7</v>
      </c>
      <c r="D16" s="2"/>
      <c r="E16" s="2"/>
      <c r="F16" s="2"/>
      <c r="G16" s="2"/>
      <c r="H16" s="2"/>
      <c r="I16" s="9"/>
      <c r="J16" s="3">
        <f>WEEKDAY("1/5/"&amp;byil,2)</f>
        <v>2</v>
      </c>
      <c r="K16" s="2"/>
      <c r="L16" s="2"/>
      <c r="M16" s="2"/>
      <c r="N16" s="2"/>
      <c r="O16" s="2"/>
      <c r="P16" s="9"/>
      <c r="Q16" s="3">
        <f>WEEKDAY("1/6/"&amp;byil,2)</f>
        <v>5</v>
      </c>
      <c r="R16" s="2"/>
      <c r="S16" s="2"/>
      <c r="T16" s="2"/>
      <c r="U16" s="2"/>
      <c r="V16" s="2"/>
      <c r="W16" s="1"/>
    </row>
    <row r="17" spans="1:23" ht="15.75">
      <c r="A17" s="9" t="s">
        <v>12</v>
      </c>
      <c r="B17" s="9"/>
      <c r="C17" s="11">
        <f>IF(C16=1,1,0)</f>
        <v>0</v>
      </c>
      <c r="D17" s="11">
        <f>C23+1</f>
        <v>2</v>
      </c>
      <c r="E17" s="11">
        <f aca="true" t="shared" si="9" ref="E17:E23">D17+7</f>
        <v>9</v>
      </c>
      <c r="F17" s="11">
        <f>D17+14</f>
        <v>16</v>
      </c>
      <c r="G17" s="11">
        <f>D17+21</f>
        <v>23</v>
      </c>
      <c r="H17" s="11">
        <f>IF(D17+28&gt;30,"",D17+28)</f>
        <v>30</v>
      </c>
      <c r="I17" s="9"/>
      <c r="J17" s="11">
        <f>IF(J16=1,1,0)</f>
        <v>0</v>
      </c>
      <c r="K17" s="11">
        <f>J23+1</f>
        <v>7</v>
      </c>
      <c r="L17" s="11">
        <f aca="true" t="shared" si="10" ref="L17:L23">K17+7</f>
        <v>14</v>
      </c>
      <c r="M17" s="11">
        <f>K17+14</f>
        <v>21</v>
      </c>
      <c r="N17" s="11">
        <f>K17+21</f>
        <v>28</v>
      </c>
      <c r="O17" s="11">
        <f>IF(K17+28&gt;31,"",K17+28)</f>
      </c>
      <c r="P17" s="9"/>
      <c r="Q17" s="11">
        <f>IF(Q16=1,1,0)</f>
        <v>0</v>
      </c>
      <c r="R17" s="11">
        <f>Q23+1</f>
        <v>4</v>
      </c>
      <c r="S17" s="11">
        <f aca="true" t="shared" si="11" ref="S17:S23">R17+7</f>
        <v>11</v>
      </c>
      <c r="T17" s="11">
        <f>R17+14</f>
        <v>18</v>
      </c>
      <c r="U17" s="11">
        <f>R17+21</f>
        <v>25</v>
      </c>
      <c r="V17" s="11">
        <f>IF(R17+28&gt;30,"",R17+28)</f>
      </c>
      <c r="W17" s="1"/>
    </row>
    <row r="18" spans="1:23" ht="15.75">
      <c r="A18" s="9" t="s">
        <v>11</v>
      </c>
      <c r="B18" s="9"/>
      <c r="C18" s="11">
        <f>IF(C17&gt;0,C17+1,IF(C$16=2,1,0))</f>
        <v>0</v>
      </c>
      <c r="D18" s="11">
        <f aca="true" t="shared" si="12" ref="D18:D23">D17+1</f>
        <v>3</v>
      </c>
      <c r="E18" s="11">
        <f t="shared" si="9"/>
        <v>10</v>
      </c>
      <c r="F18" s="11">
        <f aca="true" t="shared" si="13" ref="F18:F23">D18+14</f>
        <v>17</v>
      </c>
      <c r="G18" s="11">
        <f>D18+21</f>
        <v>24</v>
      </c>
      <c r="H18" s="11"/>
      <c r="I18" s="9"/>
      <c r="J18" s="11">
        <f>IF(J17&gt;0,J17+1,IF(J$16=2,1,0))</f>
        <v>1</v>
      </c>
      <c r="K18" s="11">
        <f aca="true" t="shared" si="14" ref="K18:K23">K17+1</f>
        <v>8</v>
      </c>
      <c r="L18" s="11">
        <f t="shared" si="10"/>
        <v>15</v>
      </c>
      <c r="M18" s="11">
        <f aca="true" t="shared" si="15" ref="M18:M23">K18+14</f>
        <v>22</v>
      </c>
      <c r="N18" s="11">
        <f>K18+21</f>
        <v>29</v>
      </c>
      <c r="O18" s="11">
        <f>IF(K18+28&gt;31,"",K18+28)</f>
      </c>
      <c r="P18" s="9"/>
      <c r="Q18" s="11">
        <f>IF(Q17&gt;0,Q17+1,IF(Q$16=2,1,0))</f>
        <v>0</v>
      </c>
      <c r="R18" s="11">
        <f aca="true" t="shared" si="16" ref="R18:R23">R17+1</f>
        <v>5</v>
      </c>
      <c r="S18" s="11">
        <f t="shared" si="11"/>
        <v>12</v>
      </c>
      <c r="T18" s="11">
        <f aca="true" t="shared" si="17" ref="T18:T23">R18+14</f>
        <v>19</v>
      </c>
      <c r="U18" s="11">
        <f>R18+21</f>
        <v>26</v>
      </c>
      <c r="V18" s="11"/>
      <c r="W18" s="1"/>
    </row>
    <row r="19" spans="1:23" ht="15.75">
      <c r="A19" s="9" t="s">
        <v>13</v>
      </c>
      <c r="B19" s="9"/>
      <c r="C19" s="11">
        <f>IF(C18&gt;0,C18+1,IF(C$16=3,1,0))</f>
        <v>0</v>
      </c>
      <c r="D19" s="11">
        <f t="shared" si="12"/>
        <v>4</v>
      </c>
      <c r="E19" s="11">
        <f t="shared" si="9"/>
        <v>11</v>
      </c>
      <c r="F19" s="11">
        <f t="shared" si="13"/>
        <v>18</v>
      </c>
      <c r="G19" s="11">
        <f>IF(D19+21&gt;30,"",D19+21)</f>
        <v>25</v>
      </c>
      <c r="H19" s="11"/>
      <c r="I19" s="9"/>
      <c r="J19" s="11">
        <f>IF(J18&gt;0,J18+1,IF(J$16=3,1,0))</f>
        <v>2</v>
      </c>
      <c r="K19" s="11">
        <f t="shared" si="14"/>
        <v>9</v>
      </c>
      <c r="L19" s="11">
        <f t="shared" si="10"/>
        <v>16</v>
      </c>
      <c r="M19" s="11">
        <f t="shared" si="15"/>
        <v>23</v>
      </c>
      <c r="N19" s="11">
        <f>K19+21</f>
        <v>30</v>
      </c>
      <c r="O19" s="11"/>
      <c r="P19" s="9"/>
      <c r="Q19" s="11">
        <f>IF(Q18&gt;0,Q18+1,IF(Q$16=3,1,0))</f>
        <v>0</v>
      </c>
      <c r="R19" s="11">
        <f t="shared" si="16"/>
        <v>6</v>
      </c>
      <c r="S19" s="11">
        <f t="shared" si="11"/>
        <v>13</v>
      </c>
      <c r="T19" s="11">
        <f t="shared" si="17"/>
        <v>20</v>
      </c>
      <c r="U19" s="11">
        <f>IF(R19+21&gt;30,"",R19+21)</f>
        <v>27</v>
      </c>
      <c r="V19" s="11"/>
      <c r="W19" s="1"/>
    </row>
    <row r="20" spans="1:23" ht="15.75">
      <c r="A20" s="9" t="s">
        <v>14</v>
      </c>
      <c r="B20" s="9"/>
      <c r="C20" s="11">
        <f>IF(C19&gt;0,C19+1,IF(C$16=4,1,0))</f>
        <v>0</v>
      </c>
      <c r="D20" s="11">
        <f t="shared" si="12"/>
        <v>5</v>
      </c>
      <c r="E20" s="11">
        <f t="shared" si="9"/>
        <v>12</v>
      </c>
      <c r="F20" s="11">
        <f t="shared" si="13"/>
        <v>19</v>
      </c>
      <c r="G20" s="11">
        <f>IF(D20+21&gt;30,"",D20+21)</f>
        <v>26</v>
      </c>
      <c r="H20" s="11"/>
      <c r="I20" s="9"/>
      <c r="J20" s="11">
        <f>IF(J19&gt;0,J19+1,IF(J$16=4,1,0))</f>
        <v>3</v>
      </c>
      <c r="K20" s="11">
        <f t="shared" si="14"/>
        <v>10</v>
      </c>
      <c r="L20" s="11">
        <f t="shared" si="10"/>
        <v>17</v>
      </c>
      <c r="M20" s="11">
        <f t="shared" si="15"/>
        <v>24</v>
      </c>
      <c r="N20" s="11">
        <f>IF(K20+21&gt;31,"",K20+21)</f>
        <v>31</v>
      </c>
      <c r="O20" s="11"/>
      <c r="P20" s="9"/>
      <c r="Q20" s="11">
        <f>IF(Q19&gt;0,Q19+1,IF(Q$16=4,1,0))</f>
        <v>0</v>
      </c>
      <c r="R20" s="11">
        <f t="shared" si="16"/>
        <v>7</v>
      </c>
      <c r="S20" s="11">
        <f t="shared" si="11"/>
        <v>14</v>
      </c>
      <c r="T20" s="11">
        <f t="shared" si="17"/>
        <v>21</v>
      </c>
      <c r="U20" s="11">
        <f>IF(R20+21&gt;30,"",R20+21)</f>
        <v>28</v>
      </c>
      <c r="V20" s="11"/>
      <c r="W20" s="1"/>
    </row>
    <row r="21" spans="1:23" ht="15.75">
      <c r="A21" s="9" t="s">
        <v>15</v>
      </c>
      <c r="B21" s="9"/>
      <c r="C21" s="11">
        <f>IF(C20&gt;0,C20+1,IF(C$16=5,1,0))</f>
        <v>0</v>
      </c>
      <c r="D21" s="11">
        <f t="shared" si="12"/>
        <v>6</v>
      </c>
      <c r="E21" s="11">
        <f t="shared" si="9"/>
        <v>13</v>
      </c>
      <c r="F21" s="11">
        <f t="shared" si="13"/>
        <v>20</v>
      </c>
      <c r="G21" s="11">
        <f>IF(D21+21&gt;30,"",D21+21)</f>
        <v>27</v>
      </c>
      <c r="H21" s="11"/>
      <c r="I21" s="9"/>
      <c r="J21" s="11">
        <f>IF(J20&gt;0,J20+1,IF(J$16=5,1,0))</f>
        <v>4</v>
      </c>
      <c r="K21" s="11">
        <f t="shared" si="14"/>
        <v>11</v>
      </c>
      <c r="L21" s="11">
        <f t="shared" si="10"/>
        <v>18</v>
      </c>
      <c r="M21" s="11">
        <f t="shared" si="15"/>
        <v>25</v>
      </c>
      <c r="N21" s="11">
        <f>IF(K21+21&gt;31,"",K21+21)</f>
      </c>
      <c r="O21" s="11"/>
      <c r="P21" s="9"/>
      <c r="Q21" s="11">
        <f>IF(Q20&gt;0,Q20+1,IF(Q$16=5,1,0))</f>
        <v>1</v>
      </c>
      <c r="R21" s="11">
        <f t="shared" si="16"/>
        <v>8</v>
      </c>
      <c r="S21" s="11">
        <f t="shared" si="11"/>
        <v>15</v>
      </c>
      <c r="T21" s="11">
        <f t="shared" si="17"/>
        <v>22</v>
      </c>
      <c r="U21" s="11">
        <f>IF(R21+21&gt;30,"",R21+21)</f>
        <v>29</v>
      </c>
      <c r="V21" s="11"/>
      <c r="W21" s="1"/>
    </row>
    <row r="22" spans="1:23" ht="15.75">
      <c r="A22" s="9" t="s">
        <v>16</v>
      </c>
      <c r="B22" s="9"/>
      <c r="C22" s="13">
        <f>IF(C21&gt;0,C21+1,IF(C$16=6,1,0))</f>
        <v>0</v>
      </c>
      <c r="D22" s="13">
        <f t="shared" si="12"/>
        <v>7</v>
      </c>
      <c r="E22" s="13">
        <f t="shared" si="9"/>
        <v>14</v>
      </c>
      <c r="F22" s="13">
        <f t="shared" si="13"/>
        <v>21</v>
      </c>
      <c r="G22" s="13">
        <f>IF(D22+21&gt;30,"",D22+21)</f>
        <v>28</v>
      </c>
      <c r="H22" s="13"/>
      <c r="I22" s="9"/>
      <c r="J22" s="13">
        <f>IF(J21&gt;0,J21+1,IF(J$16=6,1,0))</f>
        <v>5</v>
      </c>
      <c r="K22" s="13">
        <f t="shared" si="14"/>
        <v>12</v>
      </c>
      <c r="L22" s="13">
        <f t="shared" si="10"/>
        <v>19</v>
      </c>
      <c r="M22" s="13">
        <f t="shared" si="15"/>
        <v>26</v>
      </c>
      <c r="N22" s="13">
        <f>IF(K22+21&gt;31,"",K22+21)</f>
      </c>
      <c r="O22" s="13"/>
      <c r="P22" s="9"/>
      <c r="Q22" s="13">
        <f>IF(Q21&gt;0,Q21+1,IF(Q$16=6,1,0))</f>
        <v>2</v>
      </c>
      <c r="R22" s="13">
        <f t="shared" si="16"/>
        <v>9</v>
      </c>
      <c r="S22" s="13">
        <f t="shared" si="11"/>
        <v>16</v>
      </c>
      <c r="T22" s="13">
        <f t="shared" si="17"/>
        <v>23</v>
      </c>
      <c r="U22" s="13">
        <f>IF(R22+21&gt;30,"",R22+21)</f>
        <v>30</v>
      </c>
      <c r="V22" s="13"/>
      <c r="W22" s="1"/>
    </row>
    <row r="23" spans="1:23" ht="15.75">
      <c r="A23" s="9" t="s">
        <v>17</v>
      </c>
      <c r="B23" s="9"/>
      <c r="C23" s="13">
        <f>IF(C22&gt;0,C22+1,IF(C$16=7,1,0))</f>
        <v>1</v>
      </c>
      <c r="D23" s="13">
        <f t="shared" si="12"/>
        <v>8</v>
      </c>
      <c r="E23" s="13">
        <f t="shared" si="9"/>
        <v>15</v>
      </c>
      <c r="F23" s="13">
        <f t="shared" si="13"/>
        <v>22</v>
      </c>
      <c r="G23" s="13">
        <f>IF(D23+21&gt;30,"",D23+21)</f>
        <v>29</v>
      </c>
      <c r="H23" s="13"/>
      <c r="I23" s="9"/>
      <c r="J23" s="13">
        <f>IF(J22&gt;0,J22+1,IF(J$16=7,1,0))</f>
        <v>6</v>
      </c>
      <c r="K23" s="13">
        <f t="shared" si="14"/>
        <v>13</v>
      </c>
      <c r="L23" s="13">
        <f t="shared" si="10"/>
        <v>20</v>
      </c>
      <c r="M23" s="13">
        <f t="shared" si="15"/>
        <v>27</v>
      </c>
      <c r="N23" s="13">
        <f>IF(K23+21&gt;31,"",K23+21)</f>
      </c>
      <c r="O23" s="13"/>
      <c r="P23" s="9"/>
      <c r="Q23" s="13">
        <f>IF(Q22&gt;0,Q22+1,IF(Q$16=7,1,0))</f>
        <v>3</v>
      </c>
      <c r="R23" s="13">
        <f t="shared" si="16"/>
        <v>10</v>
      </c>
      <c r="S23" s="13">
        <f t="shared" si="11"/>
        <v>17</v>
      </c>
      <c r="T23" s="13">
        <f t="shared" si="17"/>
        <v>24</v>
      </c>
      <c r="U23" s="13">
        <f>IF(R23+21&gt;30,"",R23+21)</f>
      </c>
      <c r="V23" s="13"/>
      <c r="W23" s="1"/>
    </row>
    <row r="24" spans="1:23" ht="21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1"/>
    </row>
    <row r="25" spans="1:23" ht="15.75">
      <c r="A25" s="9"/>
      <c r="B25" s="9"/>
      <c r="C25" s="2"/>
      <c r="D25" s="4" t="s">
        <v>6</v>
      </c>
      <c r="E25" s="2"/>
      <c r="F25" s="2"/>
      <c r="G25" s="2"/>
      <c r="H25" s="2"/>
      <c r="I25" s="9"/>
      <c r="J25" s="2"/>
      <c r="K25" s="4" t="s">
        <v>7</v>
      </c>
      <c r="L25" s="2"/>
      <c r="M25" s="2"/>
      <c r="N25" s="2"/>
      <c r="O25" s="2"/>
      <c r="P25" s="9"/>
      <c r="Q25" s="2"/>
      <c r="R25" s="4" t="s">
        <v>8</v>
      </c>
      <c r="S25" s="2"/>
      <c r="T25" s="2"/>
      <c r="U25" s="2"/>
      <c r="V25" s="2"/>
      <c r="W25" s="1"/>
    </row>
    <row r="26" spans="1:23" ht="6.75" customHeight="1">
      <c r="A26" s="9"/>
      <c r="B26" s="9"/>
      <c r="C26" s="3">
        <f>WEEKDAY("1/7/"&amp;byil,2)</f>
        <v>7</v>
      </c>
      <c r="D26" s="2"/>
      <c r="E26" s="2"/>
      <c r="F26" s="2"/>
      <c r="G26" s="2"/>
      <c r="H26" s="2"/>
      <c r="I26" s="9"/>
      <c r="J26" s="3">
        <f>WEEKDAY("1/8/"&amp;byil,2)</f>
        <v>3</v>
      </c>
      <c r="K26" s="2"/>
      <c r="L26" s="2"/>
      <c r="M26" s="2"/>
      <c r="N26" s="2"/>
      <c r="O26" s="2"/>
      <c r="P26" s="9"/>
      <c r="Q26" s="3">
        <f>WEEKDAY("1/9/"&amp;byil,2)</f>
        <v>6</v>
      </c>
      <c r="R26" s="2"/>
      <c r="S26" s="2"/>
      <c r="T26" s="2"/>
      <c r="U26" s="2"/>
      <c r="V26" s="2"/>
      <c r="W26" s="1"/>
    </row>
    <row r="27" spans="1:23" ht="15.75">
      <c r="A27" s="9" t="s">
        <v>12</v>
      </c>
      <c r="B27" s="9"/>
      <c r="C27" s="11">
        <f>IF(C26=1,1,0)</f>
        <v>0</v>
      </c>
      <c r="D27" s="11">
        <f>C33+1</f>
        <v>2</v>
      </c>
      <c r="E27" s="11">
        <f aca="true" t="shared" si="18" ref="E27:E33">D27+7</f>
        <v>9</v>
      </c>
      <c r="F27" s="11">
        <f>D27+14</f>
        <v>16</v>
      </c>
      <c r="G27" s="11">
        <f>D27+21</f>
        <v>23</v>
      </c>
      <c r="H27" s="11">
        <f>IF(D27+28&gt;31,"",D27+28)</f>
        <v>30</v>
      </c>
      <c r="I27" s="9"/>
      <c r="J27" s="11">
        <f>IF(J26=1,1,0)</f>
        <v>0</v>
      </c>
      <c r="K27" s="11">
        <f>J33+1</f>
        <v>6</v>
      </c>
      <c r="L27" s="11">
        <f aca="true" t="shared" si="19" ref="L27:L33">K27+7</f>
        <v>13</v>
      </c>
      <c r="M27" s="11">
        <f>K27+14</f>
        <v>20</v>
      </c>
      <c r="N27" s="11">
        <f>K27+21</f>
        <v>27</v>
      </c>
      <c r="O27" s="11">
        <f>IF(K27+28&gt;31,"",K27+28)</f>
      </c>
      <c r="P27" s="9"/>
      <c r="Q27" s="11">
        <f>IF(Q26=1,1,0)</f>
        <v>0</v>
      </c>
      <c r="R27" s="11">
        <f>Q33+1</f>
        <v>3</v>
      </c>
      <c r="S27" s="11">
        <f aca="true" t="shared" si="20" ref="S27:S33">R27+7</f>
        <v>10</v>
      </c>
      <c r="T27" s="11">
        <f>R27+14</f>
        <v>17</v>
      </c>
      <c r="U27" s="11">
        <f>R27+21</f>
        <v>24</v>
      </c>
      <c r="V27" s="11">
        <f>IF(R27+28&gt;30,"",R27+28)</f>
      </c>
      <c r="W27" s="1"/>
    </row>
    <row r="28" spans="1:23" ht="15.75">
      <c r="A28" s="9" t="s">
        <v>11</v>
      </c>
      <c r="B28" s="9"/>
      <c r="C28" s="11">
        <f>IF(C27&gt;0,C27+1,IF(C$26=2,1,0))</f>
        <v>0</v>
      </c>
      <c r="D28" s="11">
        <f aca="true" t="shared" si="21" ref="D28:D33">D27+1</f>
        <v>3</v>
      </c>
      <c r="E28" s="11">
        <f t="shared" si="18"/>
        <v>10</v>
      </c>
      <c r="F28" s="11">
        <f aca="true" t="shared" si="22" ref="F28:F33">D28+14</f>
        <v>17</v>
      </c>
      <c r="G28" s="11">
        <f>D28+21</f>
        <v>24</v>
      </c>
      <c r="H28" s="11">
        <f>IF(D28+28&gt;31,"",D28+28)</f>
        <v>31</v>
      </c>
      <c r="I28" s="9"/>
      <c r="J28" s="11">
        <f>IF(J27&gt;0,J27+1,IF(J$26=2,1,0))</f>
        <v>0</v>
      </c>
      <c r="K28" s="11">
        <f aca="true" t="shared" si="23" ref="K28:K33">K27+1</f>
        <v>7</v>
      </c>
      <c r="L28" s="11">
        <f t="shared" si="19"/>
        <v>14</v>
      </c>
      <c r="M28" s="11">
        <f aca="true" t="shared" si="24" ref="M28:M33">K28+14</f>
        <v>21</v>
      </c>
      <c r="N28" s="11">
        <f>K28+21</f>
        <v>28</v>
      </c>
      <c r="O28" s="11">
        <f>IF(K28+28&gt;31,"",K28+28)</f>
      </c>
      <c r="P28" s="9"/>
      <c r="Q28" s="11">
        <f>IF(Q27&gt;0,Q27+1,IF(Q$26=2,1,0))</f>
        <v>0</v>
      </c>
      <c r="R28" s="11">
        <f aca="true" t="shared" si="25" ref="R28:R33">R27+1</f>
        <v>4</v>
      </c>
      <c r="S28" s="11">
        <f t="shared" si="20"/>
        <v>11</v>
      </c>
      <c r="T28" s="11">
        <f aca="true" t="shared" si="26" ref="T28:T33">R28+14</f>
        <v>18</v>
      </c>
      <c r="U28" s="11">
        <f>R28+21</f>
        <v>25</v>
      </c>
      <c r="V28" s="11"/>
      <c r="W28" s="1"/>
    </row>
    <row r="29" spans="1:23" ht="15.75">
      <c r="A29" s="9" t="s">
        <v>13</v>
      </c>
      <c r="B29" s="9"/>
      <c r="C29" s="11">
        <f>IF(C28&gt;0,C28+1,IF(C$26=3,1,0))</f>
        <v>0</v>
      </c>
      <c r="D29" s="11">
        <f t="shared" si="21"/>
        <v>4</v>
      </c>
      <c r="E29" s="11">
        <f t="shared" si="18"/>
        <v>11</v>
      </c>
      <c r="F29" s="11">
        <f t="shared" si="22"/>
        <v>18</v>
      </c>
      <c r="G29" s="11">
        <f>D29+21</f>
        <v>25</v>
      </c>
      <c r="H29" s="11"/>
      <c r="I29" s="9"/>
      <c r="J29" s="11">
        <f>IF(J28&gt;0,J28+1,IF(J$26=3,1,0))</f>
        <v>1</v>
      </c>
      <c r="K29" s="11">
        <f t="shared" si="23"/>
        <v>8</v>
      </c>
      <c r="L29" s="11">
        <f t="shared" si="19"/>
        <v>15</v>
      </c>
      <c r="M29" s="11">
        <f t="shared" si="24"/>
        <v>22</v>
      </c>
      <c r="N29" s="11">
        <f>K29+21</f>
        <v>29</v>
      </c>
      <c r="O29" s="11"/>
      <c r="P29" s="9"/>
      <c r="Q29" s="11">
        <f>IF(Q28&gt;0,Q28+1,IF(Q$26=3,1,0))</f>
        <v>0</v>
      </c>
      <c r="R29" s="11">
        <f t="shared" si="25"/>
        <v>5</v>
      </c>
      <c r="S29" s="11">
        <f t="shared" si="20"/>
        <v>12</v>
      </c>
      <c r="T29" s="11">
        <f t="shared" si="26"/>
        <v>19</v>
      </c>
      <c r="U29" s="11">
        <f>IF(R29+21&gt;30,"",R29+21)</f>
        <v>26</v>
      </c>
      <c r="V29" s="11"/>
      <c r="W29" s="1"/>
    </row>
    <row r="30" spans="1:23" ht="15.75">
      <c r="A30" s="9" t="s">
        <v>14</v>
      </c>
      <c r="B30" s="9"/>
      <c r="C30" s="11">
        <f>IF(C29&gt;0,C29+1,IF(C$26=4,1,0))</f>
        <v>0</v>
      </c>
      <c r="D30" s="11">
        <f t="shared" si="21"/>
        <v>5</v>
      </c>
      <c r="E30" s="11">
        <f t="shared" si="18"/>
        <v>12</v>
      </c>
      <c r="F30" s="11">
        <f t="shared" si="22"/>
        <v>19</v>
      </c>
      <c r="G30" s="11">
        <f>IF(D30+21&gt;31,"",D30+21)</f>
        <v>26</v>
      </c>
      <c r="H30" s="11"/>
      <c r="I30" s="9"/>
      <c r="J30" s="11">
        <f>IF(J29&gt;0,J29+1,IF(J$26=4,1,0))</f>
        <v>2</v>
      </c>
      <c r="K30" s="11">
        <f t="shared" si="23"/>
        <v>9</v>
      </c>
      <c r="L30" s="11">
        <f t="shared" si="19"/>
        <v>16</v>
      </c>
      <c r="M30" s="11">
        <f t="shared" si="24"/>
        <v>23</v>
      </c>
      <c r="N30" s="11">
        <f>IF(K30+21&gt;31,"",K30+21)</f>
        <v>30</v>
      </c>
      <c r="O30" s="11"/>
      <c r="P30" s="9"/>
      <c r="Q30" s="11">
        <f>IF(Q29&gt;0,Q29+1,IF(Q$26=4,1,0))</f>
        <v>0</v>
      </c>
      <c r="R30" s="11">
        <f t="shared" si="25"/>
        <v>6</v>
      </c>
      <c r="S30" s="11">
        <f t="shared" si="20"/>
        <v>13</v>
      </c>
      <c r="T30" s="11">
        <f t="shared" si="26"/>
        <v>20</v>
      </c>
      <c r="U30" s="11">
        <f>IF(R30+21&gt;30,"",R30+21)</f>
        <v>27</v>
      </c>
      <c r="V30" s="11"/>
      <c r="W30" s="1"/>
    </row>
    <row r="31" spans="1:23" ht="15.75">
      <c r="A31" s="9" t="s">
        <v>15</v>
      </c>
      <c r="B31" s="9"/>
      <c r="C31" s="11">
        <f>IF(C30&gt;0,C30+1,IF(C$26=5,1,0))</f>
        <v>0</v>
      </c>
      <c r="D31" s="11">
        <f t="shared" si="21"/>
        <v>6</v>
      </c>
      <c r="E31" s="11">
        <f t="shared" si="18"/>
        <v>13</v>
      </c>
      <c r="F31" s="11">
        <f t="shared" si="22"/>
        <v>20</v>
      </c>
      <c r="G31" s="11">
        <f>IF(D31+21&gt;31,"",D31+21)</f>
        <v>27</v>
      </c>
      <c r="H31" s="11"/>
      <c r="I31" s="9"/>
      <c r="J31" s="11">
        <f>IF(J30&gt;0,J30+1,IF(J$26=5,1,0))</f>
        <v>3</v>
      </c>
      <c r="K31" s="11">
        <f t="shared" si="23"/>
        <v>10</v>
      </c>
      <c r="L31" s="11">
        <f t="shared" si="19"/>
        <v>17</v>
      </c>
      <c r="M31" s="11">
        <f t="shared" si="24"/>
        <v>24</v>
      </c>
      <c r="N31" s="11">
        <f>IF(K31+21&gt;31,"",K31+21)</f>
        <v>31</v>
      </c>
      <c r="O31" s="11"/>
      <c r="P31" s="9"/>
      <c r="Q31" s="11">
        <f>IF(Q30&gt;0,Q30+1,IF(Q$26=5,1,0))</f>
        <v>0</v>
      </c>
      <c r="R31" s="11">
        <f t="shared" si="25"/>
        <v>7</v>
      </c>
      <c r="S31" s="11">
        <f t="shared" si="20"/>
        <v>14</v>
      </c>
      <c r="T31" s="11">
        <f t="shared" si="26"/>
        <v>21</v>
      </c>
      <c r="U31" s="11">
        <f>IF(R31+21&gt;30,"",R31+21)</f>
        <v>28</v>
      </c>
      <c r="V31" s="11"/>
      <c r="W31" s="1"/>
    </row>
    <row r="32" spans="1:23" ht="15.75">
      <c r="A32" s="9" t="s">
        <v>16</v>
      </c>
      <c r="B32" s="9"/>
      <c r="C32" s="13">
        <f>IF(C31&gt;0,C31+1,IF(C$26=6,1,0))</f>
        <v>0</v>
      </c>
      <c r="D32" s="13">
        <f t="shared" si="21"/>
        <v>7</v>
      </c>
      <c r="E32" s="13">
        <f t="shared" si="18"/>
        <v>14</v>
      </c>
      <c r="F32" s="13">
        <f t="shared" si="22"/>
        <v>21</v>
      </c>
      <c r="G32" s="13">
        <f>IF(D32+21&gt;31,"",D32+21)</f>
        <v>28</v>
      </c>
      <c r="H32" s="13"/>
      <c r="I32" s="9"/>
      <c r="J32" s="13">
        <f>IF(J31&gt;0,J31+1,IF(J$26=6,1,0))</f>
        <v>4</v>
      </c>
      <c r="K32" s="13">
        <f t="shared" si="23"/>
        <v>11</v>
      </c>
      <c r="L32" s="13">
        <f t="shared" si="19"/>
        <v>18</v>
      </c>
      <c r="M32" s="13">
        <f t="shared" si="24"/>
        <v>25</v>
      </c>
      <c r="N32" s="13">
        <f>IF(K32+21&gt;31,"",K32+21)</f>
      </c>
      <c r="O32" s="13"/>
      <c r="P32" s="9"/>
      <c r="Q32" s="13">
        <f>IF(Q31&gt;0,Q31+1,IF(Q$26=6,1,0))</f>
        <v>1</v>
      </c>
      <c r="R32" s="13">
        <f t="shared" si="25"/>
        <v>8</v>
      </c>
      <c r="S32" s="13">
        <f t="shared" si="20"/>
        <v>15</v>
      </c>
      <c r="T32" s="13">
        <f t="shared" si="26"/>
        <v>22</v>
      </c>
      <c r="U32" s="13">
        <f>IF(R32+21&gt;30,"",R32+21)</f>
        <v>29</v>
      </c>
      <c r="V32" s="13"/>
      <c r="W32" s="1"/>
    </row>
    <row r="33" spans="1:23" ht="15.75">
      <c r="A33" s="9" t="s">
        <v>17</v>
      </c>
      <c r="B33" s="9"/>
      <c r="C33" s="13">
        <f>IF(C32&gt;0,C32+1,IF(C$26=7,1,0))</f>
        <v>1</v>
      </c>
      <c r="D33" s="13">
        <f t="shared" si="21"/>
        <v>8</v>
      </c>
      <c r="E33" s="13">
        <f t="shared" si="18"/>
        <v>15</v>
      </c>
      <c r="F33" s="13">
        <f t="shared" si="22"/>
        <v>22</v>
      </c>
      <c r="G33" s="13">
        <f>IF(D33+21&gt;31,"",D33+21)</f>
        <v>29</v>
      </c>
      <c r="H33" s="13"/>
      <c r="I33" s="9"/>
      <c r="J33" s="13">
        <f>IF(J32&gt;0,J32+1,IF(J$26=7,1,0))</f>
        <v>5</v>
      </c>
      <c r="K33" s="13">
        <f t="shared" si="23"/>
        <v>12</v>
      </c>
      <c r="L33" s="13">
        <f t="shared" si="19"/>
        <v>19</v>
      </c>
      <c r="M33" s="13">
        <f t="shared" si="24"/>
        <v>26</v>
      </c>
      <c r="N33" s="13">
        <f>IF(K33+21&gt;31,"",K33+21)</f>
      </c>
      <c r="O33" s="13"/>
      <c r="P33" s="9"/>
      <c r="Q33" s="13">
        <f>IF(Q32&gt;0,Q32+1,IF(Q$26=7,1,0))</f>
        <v>2</v>
      </c>
      <c r="R33" s="13">
        <f t="shared" si="25"/>
        <v>9</v>
      </c>
      <c r="S33" s="13">
        <f t="shared" si="20"/>
        <v>16</v>
      </c>
      <c r="T33" s="13">
        <f t="shared" si="26"/>
        <v>23</v>
      </c>
      <c r="U33" s="13">
        <f>IF(R33+21&gt;30,"",R33+21)</f>
        <v>30</v>
      </c>
      <c r="V33" s="13"/>
      <c r="W33" s="1"/>
    </row>
    <row r="34" spans="1:23" ht="22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1"/>
    </row>
    <row r="35" spans="1:23" ht="15.75">
      <c r="A35" s="9"/>
      <c r="B35" s="9"/>
      <c r="C35" s="2"/>
      <c r="D35" s="4" t="s">
        <v>18</v>
      </c>
      <c r="E35" s="2"/>
      <c r="F35" s="2"/>
      <c r="G35" s="2"/>
      <c r="H35" s="2"/>
      <c r="I35" s="9"/>
      <c r="J35" s="2"/>
      <c r="K35" s="4" t="s">
        <v>9</v>
      </c>
      <c r="L35" s="2"/>
      <c r="M35" s="2"/>
      <c r="N35" s="2"/>
      <c r="O35" s="2"/>
      <c r="P35" s="9"/>
      <c r="Q35" s="2"/>
      <c r="R35" s="4" t="s">
        <v>10</v>
      </c>
      <c r="S35" s="2"/>
      <c r="T35" s="2"/>
      <c r="U35" s="2"/>
      <c r="V35" s="2"/>
      <c r="W35" s="1"/>
    </row>
    <row r="36" spans="1:23" ht="5.25" customHeight="1">
      <c r="A36" s="9"/>
      <c r="B36" s="9"/>
      <c r="C36" s="3">
        <f>WEEKDAY("1/10/"&amp;byil,2)</f>
        <v>1</v>
      </c>
      <c r="D36" s="2"/>
      <c r="E36" s="2"/>
      <c r="F36" s="2"/>
      <c r="G36" s="2"/>
      <c r="H36" s="2"/>
      <c r="I36" s="9"/>
      <c r="J36" s="3">
        <f>WEEKDAY("1/11/"&amp;byil,2)</f>
        <v>4</v>
      </c>
      <c r="K36" s="2"/>
      <c r="L36" s="2"/>
      <c r="M36" s="2"/>
      <c r="N36" s="2"/>
      <c r="O36" s="2"/>
      <c r="P36" s="9"/>
      <c r="Q36" s="3">
        <f>WEEKDAY("1/12/"&amp;byil,2)</f>
        <v>6</v>
      </c>
      <c r="R36" s="2"/>
      <c r="S36" s="2"/>
      <c r="T36" s="2"/>
      <c r="U36" s="2"/>
      <c r="V36" s="2"/>
      <c r="W36" s="1"/>
    </row>
    <row r="37" spans="1:23" ht="15.75">
      <c r="A37" s="9" t="s">
        <v>12</v>
      </c>
      <c r="B37" s="9"/>
      <c r="C37" s="11">
        <f>IF(C36=1,1,0)</f>
        <v>1</v>
      </c>
      <c r="D37" s="11">
        <f>C43+1</f>
        <v>8</v>
      </c>
      <c r="E37" s="11">
        <f aca="true" t="shared" si="27" ref="E37:E43">D37+7</f>
        <v>15</v>
      </c>
      <c r="F37" s="11">
        <f>D37+14</f>
        <v>22</v>
      </c>
      <c r="G37" s="11">
        <f>D37+21</f>
        <v>29</v>
      </c>
      <c r="H37" s="11">
        <f>IF(D37+28&gt;31,"",D37+28)</f>
      </c>
      <c r="I37" s="9"/>
      <c r="J37" s="11">
        <f>IF(J36=1,1,0)</f>
        <v>0</v>
      </c>
      <c r="K37" s="11">
        <f>J43+1</f>
        <v>5</v>
      </c>
      <c r="L37" s="11">
        <f aca="true" t="shared" si="28" ref="L37:L43">K37+7</f>
        <v>12</v>
      </c>
      <c r="M37" s="11">
        <f>K37+14</f>
        <v>19</v>
      </c>
      <c r="N37" s="11">
        <f>K37+21</f>
        <v>26</v>
      </c>
      <c r="O37" s="11">
        <f>IF(K37+28&gt;30,"",K37+28)</f>
      </c>
      <c r="P37" s="9"/>
      <c r="Q37" s="11">
        <f>IF(Q36=1,1,0)</f>
        <v>0</v>
      </c>
      <c r="R37" s="11">
        <f>Q43+1</f>
        <v>3</v>
      </c>
      <c r="S37" s="11">
        <f aca="true" t="shared" si="29" ref="S37:S43">R37+7</f>
        <v>10</v>
      </c>
      <c r="T37" s="11">
        <f>R37+14</f>
        <v>17</v>
      </c>
      <c r="U37" s="11">
        <f>R37+21</f>
        <v>24</v>
      </c>
      <c r="V37" s="11">
        <f>IF(R37+28&gt;31,"",R37+28)</f>
        <v>31</v>
      </c>
      <c r="W37" s="1"/>
    </row>
    <row r="38" spans="1:23" ht="15.75">
      <c r="A38" s="9" t="s">
        <v>11</v>
      </c>
      <c r="B38" s="9"/>
      <c r="C38" s="11">
        <f>IF(C37&gt;0,C37+1,IF(C$36=2,1,0))</f>
        <v>2</v>
      </c>
      <c r="D38" s="11">
        <f aca="true" t="shared" si="30" ref="D38:D43">D37+1</f>
        <v>9</v>
      </c>
      <c r="E38" s="11">
        <f t="shared" si="27"/>
        <v>16</v>
      </c>
      <c r="F38" s="11">
        <f aca="true" t="shared" si="31" ref="F38:F43">D38+14</f>
        <v>23</v>
      </c>
      <c r="G38" s="11">
        <f>D38+21</f>
        <v>30</v>
      </c>
      <c r="H38" s="11">
        <f>IF(D38+28&gt;31,"",D38+28)</f>
      </c>
      <c r="I38" s="9"/>
      <c r="J38" s="11">
        <f>IF(J37&gt;0,J37+1,IF(J$36=2,1,0))</f>
        <v>0</v>
      </c>
      <c r="K38" s="11">
        <f aca="true" t="shared" si="32" ref="K38:K43">K37+1</f>
        <v>6</v>
      </c>
      <c r="L38" s="11">
        <f t="shared" si="28"/>
        <v>13</v>
      </c>
      <c r="M38" s="11">
        <f aca="true" t="shared" si="33" ref="M38:M43">K38+14</f>
        <v>20</v>
      </c>
      <c r="N38" s="11">
        <f>K38+21</f>
        <v>27</v>
      </c>
      <c r="O38" s="11"/>
      <c r="P38" s="9"/>
      <c r="Q38" s="11">
        <f>IF(Q37&gt;0,Q37+1,IF(Q$36=2,1,0))</f>
        <v>0</v>
      </c>
      <c r="R38" s="11">
        <f aca="true" t="shared" si="34" ref="R38:R43">R37+1</f>
        <v>4</v>
      </c>
      <c r="S38" s="11">
        <f t="shared" si="29"/>
        <v>11</v>
      </c>
      <c r="T38" s="11">
        <f aca="true" t="shared" si="35" ref="T38:T43">R38+14</f>
        <v>18</v>
      </c>
      <c r="U38" s="11">
        <f>R38+21</f>
        <v>25</v>
      </c>
      <c r="V38" s="11">
        <f>IF(R38+28&gt;31,"",R38+28)</f>
      </c>
      <c r="W38" s="1"/>
    </row>
    <row r="39" spans="1:23" ht="15.75">
      <c r="A39" s="9" t="s">
        <v>13</v>
      </c>
      <c r="B39" s="9"/>
      <c r="C39" s="11">
        <f>IF(C38&gt;0,C38+1,IF(C$36=3,1,0))</f>
        <v>3</v>
      </c>
      <c r="D39" s="11">
        <f t="shared" si="30"/>
        <v>10</v>
      </c>
      <c r="E39" s="11">
        <f t="shared" si="27"/>
        <v>17</v>
      </c>
      <c r="F39" s="11">
        <f t="shared" si="31"/>
        <v>24</v>
      </c>
      <c r="G39" s="11">
        <f>D39+21</f>
        <v>31</v>
      </c>
      <c r="H39" s="11"/>
      <c r="I39" s="9"/>
      <c r="J39" s="11">
        <f>IF(J38&gt;0,J38+1,IF(J$36=3,1,0))</f>
        <v>0</v>
      </c>
      <c r="K39" s="11">
        <f t="shared" si="32"/>
        <v>7</v>
      </c>
      <c r="L39" s="11">
        <f t="shared" si="28"/>
        <v>14</v>
      </c>
      <c r="M39" s="11">
        <f t="shared" si="33"/>
        <v>21</v>
      </c>
      <c r="N39" s="11">
        <f>IF(K39+21&gt;30,"",K39+21)</f>
        <v>28</v>
      </c>
      <c r="O39" s="11"/>
      <c r="P39" s="9"/>
      <c r="Q39" s="11">
        <f>IF(Q38&gt;0,Q38+1,IF(Q$36=3,1,0))</f>
        <v>0</v>
      </c>
      <c r="R39" s="11">
        <f t="shared" si="34"/>
        <v>5</v>
      </c>
      <c r="S39" s="11">
        <f t="shared" si="29"/>
        <v>12</v>
      </c>
      <c r="T39" s="11">
        <f t="shared" si="35"/>
        <v>19</v>
      </c>
      <c r="U39" s="11">
        <f>R39+21</f>
        <v>26</v>
      </c>
      <c r="V39" s="11"/>
      <c r="W39" s="1"/>
    </row>
    <row r="40" spans="1:23" ht="15.75">
      <c r="A40" s="9" t="s">
        <v>14</v>
      </c>
      <c r="B40" s="9"/>
      <c r="C40" s="11">
        <f>IF(C39&gt;0,C39+1,IF(C$36=4,1,0))</f>
        <v>4</v>
      </c>
      <c r="D40" s="11">
        <f t="shared" si="30"/>
        <v>11</v>
      </c>
      <c r="E40" s="11">
        <f t="shared" si="27"/>
        <v>18</v>
      </c>
      <c r="F40" s="11">
        <f t="shared" si="31"/>
        <v>25</v>
      </c>
      <c r="G40" s="11">
        <f>IF(D40+21&gt;31,"",D40+21)</f>
      </c>
      <c r="H40" s="11"/>
      <c r="I40" s="9"/>
      <c r="J40" s="11">
        <f>IF(J39&gt;0,J39+1,IF(J$36=4,1,0))</f>
        <v>1</v>
      </c>
      <c r="K40" s="11">
        <f t="shared" si="32"/>
        <v>8</v>
      </c>
      <c r="L40" s="11">
        <f t="shared" si="28"/>
        <v>15</v>
      </c>
      <c r="M40" s="11">
        <f t="shared" si="33"/>
        <v>22</v>
      </c>
      <c r="N40" s="11">
        <f>IF(K40+21&gt;30,"",K40+21)</f>
        <v>29</v>
      </c>
      <c r="O40" s="11"/>
      <c r="P40" s="9"/>
      <c r="Q40" s="11">
        <f>IF(Q39&gt;0,Q39+1,IF(Q$36=4,1,0))</f>
        <v>0</v>
      </c>
      <c r="R40" s="11">
        <f t="shared" si="34"/>
        <v>6</v>
      </c>
      <c r="S40" s="11">
        <f t="shared" si="29"/>
        <v>13</v>
      </c>
      <c r="T40" s="11">
        <f t="shared" si="35"/>
        <v>20</v>
      </c>
      <c r="U40" s="11">
        <f>IF(R40+21&gt;31,"",R40+21)</f>
        <v>27</v>
      </c>
      <c r="V40" s="11"/>
      <c r="W40" s="1"/>
    </row>
    <row r="41" spans="1:23" ht="15.75">
      <c r="A41" s="9" t="s">
        <v>15</v>
      </c>
      <c r="B41" s="9"/>
      <c r="C41" s="11">
        <f>IF(C40&gt;0,C40+1,IF(C$36=5,1,0))</f>
        <v>5</v>
      </c>
      <c r="D41" s="11">
        <f t="shared" si="30"/>
        <v>12</v>
      </c>
      <c r="E41" s="11">
        <f t="shared" si="27"/>
        <v>19</v>
      </c>
      <c r="F41" s="11">
        <f t="shared" si="31"/>
        <v>26</v>
      </c>
      <c r="G41" s="11">
        <f>IF(D41+21&gt;31,"",D41+21)</f>
      </c>
      <c r="H41" s="11"/>
      <c r="I41" s="9"/>
      <c r="J41" s="11">
        <f>IF(J40&gt;0,J40+1,IF(J$36=5,1,0))</f>
        <v>2</v>
      </c>
      <c r="K41" s="11">
        <f t="shared" si="32"/>
        <v>9</v>
      </c>
      <c r="L41" s="11">
        <f t="shared" si="28"/>
        <v>16</v>
      </c>
      <c r="M41" s="11">
        <f t="shared" si="33"/>
        <v>23</v>
      </c>
      <c r="N41" s="11">
        <f>IF(K41+21&gt;30,"",K41+21)</f>
        <v>30</v>
      </c>
      <c r="O41" s="11"/>
      <c r="P41" s="9"/>
      <c r="Q41" s="11">
        <f>IF(Q40&gt;0,Q40+1,IF(Q$36=5,1,0))</f>
        <v>0</v>
      </c>
      <c r="R41" s="11">
        <f t="shared" si="34"/>
        <v>7</v>
      </c>
      <c r="S41" s="11">
        <f t="shared" si="29"/>
        <v>14</v>
      </c>
      <c r="T41" s="11">
        <f t="shared" si="35"/>
        <v>21</v>
      </c>
      <c r="U41" s="11">
        <f>IF(R41+21&gt;31,"",R41+21)</f>
        <v>28</v>
      </c>
      <c r="V41" s="11"/>
      <c r="W41" s="1"/>
    </row>
    <row r="42" spans="1:23" ht="15.75">
      <c r="A42" s="9" t="s">
        <v>16</v>
      </c>
      <c r="B42" s="9"/>
      <c r="C42" s="13">
        <f>IF(C41&gt;0,C41+1,IF(C$36=6,1,0))</f>
        <v>6</v>
      </c>
      <c r="D42" s="13">
        <f t="shared" si="30"/>
        <v>13</v>
      </c>
      <c r="E42" s="13">
        <f t="shared" si="27"/>
        <v>20</v>
      </c>
      <c r="F42" s="13">
        <f t="shared" si="31"/>
        <v>27</v>
      </c>
      <c r="G42" s="13">
        <f>IF(D42+21&gt;31,"",D42+21)</f>
      </c>
      <c r="H42" s="13"/>
      <c r="I42" s="9"/>
      <c r="J42" s="13">
        <f>IF(J41&gt;0,J41+1,IF(J$36=6,1,0))</f>
        <v>3</v>
      </c>
      <c r="K42" s="13">
        <f t="shared" si="32"/>
        <v>10</v>
      </c>
      <c r="L42" s="13">
        <f t="shared" si="28"/>
        <v>17</v>
      </c>
      <c r="M42" s="13">
        <f t="shared" si="33"/>
        <v>24</v>
      </c>
      <c r="N42" s="13">
        <f>IF(K42+21&gt;30,"",K42+21)</f>
      </c>
      <c r="O42" s="13"/>
      <c r="P42" s="9"/>
      <c r="Q42" s="13">
        <f>IF(Q41&gt;0,Q41+1,IF(Q$36=6,1,0))</f>
        <v>1</v>
      </c>
      <c r="R42" s="13">
        <f t="shared" si="34"/>
        <v>8</v>
      </c>
      <c r="S42" s="13">
        <f t="shared" si="29"/>
        <v>15</v>
      </c>
      <c r="T42" s="13">
        <f t="shared" si="35"/>
        <v>22</v>
      </c>
      <c r="U42" s="13">
        <f>IF(R42+21&gt;31,"",R42+21)</f>
        <v>29</v>
      </c>
      <c r="V42" s="13"/>
      <c r="W42" s="1"/>
    </row>
    <row r="43" spans="1:23" ht="15.75">
      <c r="A43" s="9" t="s">
        <v>17</v>
      </c>
      <c r="B43" s="9"/>
      <c r="C43" s="13">
        <f>IF(C42&gt;0,C42+1,IF(C$36=7,1,0))</f>
        <v>7</v>
      </c>
      <c r="D43" s="13">
        <f t="shared" si="30"/>
        <v>14</v>
      </c>
      <c r="E43" s="13">
        <f t="shared" si="27"/>
        <v>21</v>
      </c>
      <c r="F43" s="13">
        <f t="shared" si="31"/>
        <v>28</v>
      </c>
      <c r="G43" s="13">
        <f>IF(D43+21&gt;31,"",D43+21)</f>
      </c>
      <c r="H43" s="13"/>
      <c r="I43" s="9"/>
      <c r="J43" s="13">
        <f>IF(J42&gt;0,J42+1,IF(J$36=7,1,0))</f>
        <v>4</v>
      </c>
      <c r="K43" s="13">
        <f t="shared" si="32"/>
        <v>11</v>
      </c>
      <c r="L43" s="13">
        <f t="shared" si="28"/>
        <v>18</v>
      </c>
      <c r="M43" s="13">
        <f t="shared" si="33"/>
        <v>25</v>
      </c>
      <c r="N43" s="13">
        <f>IF(K43+21&gt;30,"",K43+21)</f>
      </c>
      <c r="O43" s="13"/>
      <c r="P43" s="9"/>
      <c r="Q43" s="13">
        <f>IF(Q42&gt;0,Q42+1,IF(Q$36=7,1,0))</f>
        <v>2</v>
      </c>
      <c r="R43" s="13">
        <f t="shared" si="34"/>
        <v>9</v>
      </c>
      <c r="S43" s="13">
        <f t="shared" si="29"/>
        <v>16</v>
      </c>
      <c r="T43" s="13">
        <f t="shared" si="35"/>
        <v>23</v>
      </c>
      <c r="U43" s="13">
        <f>IF(R43+21&gt;31,"",R43+21)</f>
        <v>30</v>
      </c>
      <c r="V43" s="13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8"/>
      <c r="D46" s="18"/>
      <c r="E46" s="18"/>
      <c r="F46" s="18"/>
      <c r="G46" s="18"/>
      <c r="H46" s="19"/>
      <c r="I46" s="19"/>
      <c r="J46" s="19"/>
      <c r="K46" s="19"/>
      <c r="L46" s="1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</sheetData>
  <mergeCells count="3">
    <mergeCell ref="C1:V1"/>
    <mergeCell ref="C46:G46"/>
    <mergeCell ref="H46:L46"/>
  </mergeCells>
  <conditionalFormatting sqref="C7:C8 C11:C13">
    <cfRule type="cellIs" priority="1" dxfId="0" operator="equal" stopIfTrue="1">
      <formula>1</formula>
    </cfRule>
  </conditionalFormatting>
  <conditionalFormatting sqref="G17 F18 F20 F22:F23">
    <cfRule type="cellIs" priority="2" dxfId="0" operator="equal" stopIfTrue="1">
      <formula>23</formula>
    </cfRule>
  </conditionalFormatting>
  <conditionalFormatting sqref="L21:L23 M18 M20">
    <cfRule type="cellIs" priority="3" dxfId="0" operator="equal" stopIfTrue="1">
      <formula>19</formula>
    </cfRule>
  </conditionalFormatting>
  <conditionalFormatting sqref="N33 N28:N31">
    <cfRule type="cellIs" priority="4" dxfId="0" operator="equal" stopIfTrue="1">
      <formula>30</formula>
    </cfRule>
  </conditionalFormatting>
  <conditionalFormatting sqref="G37:G38 G40 G42:G43">
    <cfRule type="cellIs" priority="5" dxfId="0" operator="equal" stopIfTrue="1">
      <formula>29</formula>
    </cfRule>
  </conditionalFormatting>
  <conditionalFormatting sqref="F19">
    <cfRule type="cellIs" priority="6" dxfId="1" operator="equal" stopIfTrue="1">
      <formula>23</formula>
    </cfRule>
  </conditionalFormatting>
  <conditionalFormatting sqref="M17">
    <cfRule type="cellIs" priority="7" dxfId="1" operator="equal" stopIfTrue="1">
      <formula>19</formula>
    </cfRule>
  </conditionalFormatting>
  <conditionalFormatting sqref="N32">
    <cfRule type="cellIs" priority="8" dxfId="1" operator="equal" stopIfTrue="1">
      <formula>30</formula>
    </cfRule>
  </conditionalFormatting>
  <conditionalFormatting sqref="G39">
    <cfRule type="cellIs" priority="9" dxfId="1" operator="equal" stopIfTrue="1">
      <formula>29</formula>
    </cfRule>
  </conditionalFormatting>
  <conditionalFormatting sqref="C9">
    <cfRule type="cellIs" priority="10" dxfId="1" operator="equal" stopIfTrue="1">
      <formula>1</formula>
    </cfRule>
  </conditionalFormatting>
  <conditionalFormatting sqref="C10">
    <cfRule type="cellIs" priority="11" dxfId="2" operator="equal" stopIfTrue="1">
      <formula>1</formula>
    </cfRule>
  </conditionalFormatting>
  <conditionalFormatting sqref="F21">
    <cfRule type="cellIs" priority="12" dxfId="2" operator="equal" stopIfTrue="1">
      <formula>23</formula>
    </cfRule>
  </conditionalFormatting>
  <conditionalFormatting sqref="M19">
    <cfRule type="cellIs" priority="13" dxfId="2" operator="equal" stopIfTrue="1">
      <formula>19</formula>
    </cfRule>
  </conditionalFormatting>
  <conditionalFormatting sqref="O27">
    <cfRule type="cellIs" priority="14" dxfId="2" operator="equal" stopIfTrue="1">
      <formula>30</formula>
    </cfRule>
  </conditionalFormatting>
  <conditionalFormatting sqref="G41">
    <cfRule type="cellIs" priority="15" dxfId="2" operator="equal" stopIfTrue="1">
      <formula>29</formula>
    </cfRule>
  </conditionalFormatting>
  <printOptions horizontalCentered="1" verticalCentered="1"/>
  <pageMargins left="0.35433070866141736" right="0.5118110236220472" top="0.31496062992125984" bottom="0.2755905511811024" header="0.15748031496062992" footer="0.2755905511811024"/>
  <pageSetup fitToHeight="1" fitToWidth="1" horizontalDpi="300" verticalDpi="300" orientation="landscape" paperSize="9" scale="7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</dc:creator>
  <cp:keywords/>
  <dc:description/>
  <cp:lastModifiedBy>ulkuulusoy</cp:lastModifiedBy>
  <cp:lastPrinted>2003-12-16T12:19:17Z</cp:lastPrinted>
  <dcterms:created xsi:type="dcterms:W3CDTF">2001-01-19T14:33:47Z</dcterms:created>
  <dcterms:modified xsi:type="dcterms:W3CDTF">2012-02-08T11:29:09Z</dcterms:modified>
  <cp:category/>
  <cp:version/>
  <cp:contentType/>
  <cp:contentStatus/>
</cp:coreProperties>
</file>